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65\Desktop\Mrázek\22 Urgent ON Náchod\15 ZD stavební práce\Soupisy\"/>
    </mc:Choice>
  </mc:AlternateContent>
  <xr:revisionPtr revIDLastSave="0" documentId="13_ncr:1_{AD0A3058-2A39-4537-8330-3450701F8CEB}" xr6:coauthVersionLast="47" xr6:coauthVersionMax="47" xr10:uidLastSave="{00000000-0000-0000-0000-000000000000}"/>
  <bookViews>
    <workbookView xWindow="19090" yWindow="-110" windowWidth="38620" windowHeight="21220" xr2:uid="{A6DF3370-E2FA-4D4F-BF93-B82B9C326ED3}"/>
  </bookViews>
  <sheets>
    <sheet name="D.1.4.4-MaR" sheetId="1" r:id="rId1"/>
  </sheets>
  <definedNames>
    <definedName name="_xlnm.Print_Titles" localSheetId="0">'D.1.4.4-MaR'!$1:$2</definedName>
    <definedName name="_xlnm.Print_Area" localSheetId="0">'D.1.4.4-MaR'!$A$1:$G$71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G19" i="1"/>
  <c r="G15" i="1"/>
  <c r="G11" i="1"/>
  <c r="G10" i="1"/>
  <c r="G5" i="1"/>
  <c r="G6" i="1"/>
  <c r="G60" i="1"/>
  <c r="G61" i="1"/>
  <c r="G30" i="1"/>
  <c r="G24" i="1"/>
  <c r="G23" i="1" s="1"/>
  <c r="G8" i="1" l="1"/>
  <c r="G18" i="1"/>
  <c r="G50" i="1"/>
  <c r="G31" i="1"/>
  <c r="G27" i="1"/>
  <c r="G28" i="1"/>
  <c r="G29" i="1"/>
  <c r="G32" i="1"/>
  <c r="G33" i="1"/>
  <c r="G4" i="1"/>
  <c r="G3" i="1" s="1"/>
  <c r="G26" i="1" l="1"/>
  <c r="G16" i="1"/>
  <c r="G36" i="1"/>
  <c r="G37" i="1"/>
  <c r="G38" i="1"/>
  <c r="G42" i="1"/>
  <c r="G43" i="1"/>
  <c r="G46" i="1"/>
  <c r="G45" i="1" s="1"/>
  <c r="G49" i="1"/>
  <c r="G48" i="1" s="1"/>
  <c r="G53" i="1"/>
  <c r="G54" i="1"/>
  <c r="G58" i="1"/>
  <c r="G59" i="1"/>
  <c r="G64" i="1"/>
  <c r="G65" i="1"/>
  <c r="G66" i="1"/>
  <c r="G67" i="1"/>
  <c r="G63" i="1" l="1"/>
  <c r="G57" i="1"/>
  <c r="G56" i="1" s="1"/>
  <c r="G52" i="1"/>
  <c r="G35" i="1"/>
  <c r="G22" i="1" s="1"/>
  <c r="G14" i="1"/>
  <c r="G13" i="1" s="1"/>
  <c r="G41" i="1"/>
  <c r="G40" i="1" s="1"/>
  <c r="G70" i="1" l="1"/>
</calcChain>
</file>

<file path=xl/sharedStrings.xml><?xml version="1.0" encoding="utf-8"?>
<sst xmlns="http://schemas.openxmlformats.org/spreadsheetml/2006/main" count="168" uniqueCount="99">
  <si>
    <t>ks</t>
  </si>
  <si>
    <t>PERIFÉRIE</t>
  </si>
  <si>
    <t>ŘÍDICÍ SYSTÉM</t>
  </si>
  <si>
    <t>ROZVADĚČE</t>
  </si>
  <si>
    <t>kpl</t>
  </si>
  <si>
    <t>MONTÁŽNÍ MATERIÁL</t>
  </si>
  <si>
    <t>Elektroinstalace</t>
  </si>
  <si>
    <t>Kabeláž</t>
  </si>
  <si>
    <t>m</t>
  </si>
  <si>
    <t>Vodič CYA 6 ZŽ</t>
  </si>
  <si>
    <t>Podružný montážní materiál (propojovací krabice, stahovací pásky, …)</t>
  </si>
  <si>
    <t>Nosné části</t>
  </si>
  <si>
    <t>Podružný montážní materiál (hmoždinky, vruty, požární ucpávky, …)</t>
  </si>
  <si>
    <t>MONTÁŽNÍ PRÁCE</t>
  </si>
  <si>
    <t>Periférie</t>
  </si>
  <si>
    <t>Rozvaděče</t>
  </si>
  <si>
    <t>Montáž kabeláže - uložení kabelů do kabelových tras</t>
  </si>
  <si>
    <t>Montáž nosných částí - kabelový žlab</t>
  </si>
  <si>
    <t>Montáž nosných částí - kabelová lišta</t>
  </si>
  <si>
    <t>OSTATNÍ</t>
  </si>
  <si>
    <t>Software</t>
  </si>
  <si>
    <t>Uvedení do provozu</t>
  </si>
  <si>
    <t>Oživení a uvedení technologie do provozu</t>
  </si>
  <si>
    <t>Komplexní zkoušky periférií</t>
  </si>
  <si>
    <t>Zaškolení obsluhy</t>
  </si>
  <si>
    <t>Výchozí revize elektro</t>
  </si>
  <si>
    <t>POLOŽKA</t>
  </si>
  <si>
    <t>KS</t>
  </si>
  <si>
    <t>TYP</t>
  </si>
  <si>
    <t>POPIS</t>
  </si>
  <si>
    <t>DODAVATEL</t>
  </si>
  <si>
    <t>CENA CELKEM</t>
  </si>
  <si>
    <t>JEDN. CENA</t>
  </si>
  <si>
    <t>CENA CELKEM BEZ DPH</t>
  </si>
  <si>
    <t>MaR</t>
  </si>
  <si>
    <t>Pol 01</t>
  </si>
  <si>
    <t>Pol 09</t>
  </si>
  <si>
    <t>Pol 04</t>
  </si>
  <si>
    <t>Pol 02</t>
  </si>
  <si>
    <t>Pol 03</t>
  </si>
  <si>
    <t>Pol 05</t>
  </si>
  <si>
    <t>Pol 06</t>
  </si>
  <si>
    <t>Pol 07</t>
  </si>
  <si>
    <t>Montáž rozvaděče - vnitřní zapojení, kompletace</t>
  </si>
  <si>
    <t>Pol 08</t>
  </si>
  <si>
    <t>Pol 10</t>
  </si>
  <si>
    <t>Pol 11</t>
  </si>
  <si>
    <t>Pol 12</t>
  </si>
  <si>
    <t>Pol 13</t>
  </si>
  <si>
    <t>Pol 14</t>
  </si>
  <si>
    <t>Pol 15</t>
  </si>
  <si>
    <t>Pol 16</t>
  </si>
  <si>
    <t>Pol 17</t>
  </si>
  <si>
    <t>Pol 18</t>
  </si>
  <si>
    <t>Pol 19</t>
  </si>
  <si>
    <t>Pol 21</t>
  </si>
  <si>
    <t>Pol 22</t>
  </si>
  <si>
    <t>Pol 23</t>
  </si>
  <si>
    <t>Pol 24</t>
  </si>
  <si>
    <t>Pol 25</t>
  </si>
  <si>
    <t>Pol 26</t>
  </si>
  <si>
    <t>Pol 27</t>
  </si>
  <si>
    <t>Pol 28</t>
  </si>
  <si>
    <t>Pol 29</t>
  </si>
  <si>
    <t>Pol 30</t>
  </si>
  <si>
    <t>Pol 31</t>
  </si>
  <si>
    <t>Pol 32</t>
  </si>
  <si>
    <t>Pol 33</t>
  </si>
  <si>
    <t>Pol 34</t>
  </si>
  <si>
    <t>Pol 36</t>
  </si>
  <si>
    <t>Kabel CYKY J 3x1,5</t>
  </si>
  <si>
    <t xml:space="preserve">Kabelový žlab drátěný 50/50mm, vč víka, podpěr, spojek </t>
  </si>
  <si>
    <t>Ukončení kabelů</t>
  </si>
  <si>
    <t>Řídící systém</t>
  </si>
  <si>
    <t>Pol 20</t>
  </si>
  <si>
    <t>Samolepící magnetický kontakt k montáži na hliníková okna, s vyvedeným dvoužilovým kabelem 2m</t>
  </si>
  <si>
    <t>IRC hlavice 24V DC, NO, s vyvedeným kabelem, závit M30x1,5</t>
  </si>
  <si>
    <t>Ovladač regulátoru s čidlem teploty a displejem, s komunikací např. Ethernet, BacNet</t>
  </si>
  <si>
    <t>Rozvaděč MaR DT1.21</t>
  </si>
  <si>
    <t>Rozvaděč MaR DT1.22, 1.23, 1.63. 1.64, 1.65, 2.51, 2.52, 2.55, 2.56. 2.59, 2.60, 2.61, 2.62, 2.63</t>
  </si>
  <si>
    <t>Svorková krabice včetně Wago svorek</t>
  </si>
  <si>
    <r>
      <t>PRAFlaSafe</t>
    </r>
    <r>
      <rPr>
        <vertAlign val="superscript"/>
        <sz val="10"/>
        <rFont val="Arial"/>
        <family val="2"/>
        <charset val="238"/>
      </rPr>
      <t>®</t>
    </r>
    <r>
      <rPr>
        <sz val="10"/>
        <rFont val="Arial"/>
        <family val="2"/>
        <charset val="238"/>
      </rPr>
      <t xml:space="preserve"> X J 3x1,5</t>
    </r>
  </si>
  <si>
    <r>
      <t>PRAFlaCom</t>
    </r>
    <r>
      <rPr>
        <vertAlign val="superscript"/>
        <sz val="10"/>
        <rFont val="Arial"/>
        <family val="2"/>
        <charset val="238"/>
      </rPr>
      <t>®</t>
    </r>
    <r>
      <rPr>
        <sz val="10"/>
        <rFont val="Arial"/>
        <family val="2"/>
        <charset val="238"/>
      </rPr>
      <t xml:space="preserve"> F 2x2x0,8</t>
    </r>
  </si>
  <si>
    <t>Kabel FTP Cat 5e, B2ca s1d1a1</t>
  </si>
  <si>
    <t>Kabelová lišta 15/10</t>
  </si>
  <si>
    <t>Montáž rozvaděčů - přesun a usazení rozvaděče na místo</t>
  </si>
  <si>
    <t>Montáž a zapojení přístrojů dodávaných MaR (snímače, IRC hlavice, svorkové krabice…)</t>
  </si>
  <si>
    <t>Zapojení přístrojů dodávaných strojní částí (fancoily …)</t>
  </si>
  <si>
    <t>Uživatelský SW - ŘS</t>
  </si>
  <si>
    <t>SW pro prostorové regulátory</t>
  </si>
  <si>
    <t>Kabel JYStY 2x2x0,8</t>
  </si>
  <si>
    <t>PLC, centrální jednotka, rozhraní např. 2xETH 10/100, BACnet 2xRS-485, bez vstupů a výstupů,  podpora BACnet IP, BACnet MS/TP, Panel-Bus, Meter-Bus, ModBus RTU, Modbus TCP, LonWorks, webserwer - výstup pro displej</t>
  </si>
  <si>
    <t>Plastový rozvaděč 300x500x150 (š/v/h), IP65, kompletně vybavený vč. silových vývodů (zdroj 24V DC, jistič, pojistky, relé, svorek, atd)</t>
  </si>
  <si>
    <t>Plastový rozvaděč 300x400x150 (š/v/h), IP65, kompletně vybavený vč. silových vývodů (zdroj 24V DC, jistič, pojistky, relé, svorek, atd)</t>
  </si>
  <si>
    <t>Regulátor vytápění (fancoilu) s komunikací např. Ethernet, BacNet, Bacnet MS/TP, 8UIO, 4SSR, 4 Relays, 24V</t>
  </si>
  <si>
    <t>SW doplnění vizualizace systému Honeywell</t>
  </si>
  <si>
    <t>SW rozšíření licence o 10 regulátorů do systému Honeywell</t>
  </si>
  <si>
    <t>Soupis</t>
  </si>
  <si>
    <t>Všechny řídící systémy (ŘS) nové technologie měření a regulace  budou připojeny po komunikační lince Ethernet na stávající dispečerské pracoviště nemocnice Náchod. Dispečerské pracoviště (velín) je umístěno v novostavbě pavilónu K, kde je umístěno hardwarové vybavení určené pro vizualizaci, ovládání a nastavení nové technologie.  ŘS může být jakýkoliv disponující komunikačními protokoly BACnet IP, Modbus TCP/IP tak, aby nabízený řídící systém umožňoval komunikační kompatibilitu se stávajícím nemocničním hlavním řídícím systémem EagleHawk NX výrobce Honeywell.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</si>
</sst>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"/>
    <numFmt numFmtId="165" formatCode="#,##0.\-"/>
    <numFmt numFmtId="166" formatCode="#,###.\-"/>
    <numFmt numFmtId="167" formatCode="#,##0.00\ &quot;Kč&quot;"/>
  </numFmts>
  <fonts count="15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sz val="18"/>
      <name val="Arial"/>
      <family val="2"/>
      <charset val="238"/>
    </font>
    <font>
      <b/>
      <sz val="15"/>
      <name val="Arial"/>
      <family val="2"/>
      <charset val="238"/>
    </font>
    <font>
      <sz val="15"/>
      <name val="Arial"/>
      <family val="2"/>
      <charset val="238"/>
    </font>
    <font>
      <sz val="15"/>
      <name val="Arial CE"/>
      <family val="2"/>
      <charset val="238"/>
    </font>
    <font>
      <b/>
      <i/>
      <u val="double"/>
      <sz val="18"/>
      <name val="Arial CE"/>
      <family val="2"/>
      <charset val="238"/>
    </font>
    <font>
      <b/>
      <i/>
      <u val="double"/>
      <sz val="18"/>
      <name val="Arial"/>
      <family val="2"/>
      <charset val="238"/>
    </font>
    <font>
      <vertAlign val="superscript"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3" fontId="1" fillId="0" borderId="1" xfId="3" applyNumberFormat="1" applyBorder="1" applyAlignment="1">
      <alignment horizontal="center" vertical="center" wrapText="1"/>
    </xf>
    <xf numFmtId="0" fontId="4" fillId="0" borderId="1" xfId="2" applyFont="1" applyBorder="1" applyAlignment="1">
      <alignment vertical="center" wrapText="1" shrinkToFit="1"/>
    </xf>
    <xf numFmtId="166" fontId="4" fillId="0" borderId="1" xfId="3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3" fontId="0" fillId="0" borderId="1" xfId="3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164" fontId="4" fillId="0" borderId="2" xfId="1" applyNumberFormat="1" applyFont="1" applyBorder="1" applyAlignment="1">
      <alignment horizontal="center" vertical="center" wrapText="1"/>
    </xf>
    <xf numFmtId="166" fontId="4" fillId="0" borderId="2" xfId="3" applyNumberFormat="1" applyFont="1" applyBorder="1" applyAlignment="1">
      <alignment horizontal="center" vertical="center"/>
    </xf>
    <xf numFmtId="0" fontId="4" fillId="0" borderId="2" xfId="2" applyFont="1" applyBorder="1" applyAlignment="1">
      <alignment vertical="center" wrapText="1" shrinkToFi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4" fillId="0" borderId="3" xfId="1" applyNumberFormat="1" applyFont="1" applyBorder="1" applyAlignment="1">
      <alignment horizontal="center" vertical="center" wrapText="1"/>
    </xf>
    <xf numFmtId="166" fontId="4" fillId="0" borderId="3" xfId="3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7" fontId="0" fillId="0" borderId="1" xfId="0" applyNumberFormat="1" applyBorder="1" applyAlignment="1">
      <alignment vertical="center"/>
    </xf>
    <xf numFmtId="167" fontId="0" fillId="0" borderId="3" xfId="0" applyNumberFormat="1" applyBorder="1" applyAlignment="1">
      <alignment vertical="center"/>
    </xf>
    <xf numFmtId="167" fontId="0" fillId="0" borderId="2" xfId="0" applyNumberFormat="1" applyBorder="1" applyAlignment="1">
      <alignment vertical="center"/>
    </xf>
    <xf numFmtId="167" fontId="0" fillId="0" borderId="0" xfId="0" applyNumberFormat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167" fontId="0" fillId="3" borderId="1" xfId="0" applyNumberFormat="1" applyFill="1" applyBorder="1" applyAlignment="1">
      <alignment vertical="center"/>
    </xf>
    <xf numFmtId="167" fontId="5" fillId="3" borderId="1" xfId="0" applyNumberFormat="1" applyFont="1" applyFill="1" applyBorder="1" applyAlignment="1">
      <alignment vertical="center"/>
    </xf>
    <xf numFmtId="164" fontId="4" fillId="3" borderId="1" xfId="1" applyNumberFormat="1" applyFont="1" applyFill="1" applyBorder="1" applyAlignment="1">
      <alignment horizontal="center" vertical="center" wrapText="1"/>
    </xf>
    <xf numFmtId="3" fontId="1" fillId="3" borderId="1" xfId="3" applyNumberFormat="1" applyFill="1" applyBorder="1" applyAlignment="1">
      <alignment horizontal="center" vertical="center" wrapText="1"/>
    </xf>
    <xf numFmtId="165" fontId="4" fillId="3" borderId="1" xfId="2" applyNumberFormat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167" fontId="9" fillId="2" borderId="1" xfId="0" applyNumberFormat="1" applyFont="1" applyFill="1" applyBorder="1" applyAlignment="1">
      <alignment vertical="center"/>
    </xf>
    <xf numFmtId="167" fontId="10" fillId="2" borderId="1" xfId="0" applyNumberFormat="1" applyFont="1" applyFill="1" applyBorder="1" applyAlignment="1">
      <alignment vertical="center"/>
    </xf>
    <xf numFmtId="165" fontId="11" fillId="2" borderId="1" xfId="2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7" fontId="8" fillId="0" borderId="1" xfId="0" applyNumberFormat="1" applyFont="1" applyBorder="1" applyAlignment="1">
      <alignment vertical="center"/>
    </xf>
    <xf numFmtId="0" fontId="12" fillId="0" borderId="1" xfId="2" applyFont="1" applyBorder="1" applyAlignment="1">
      <alignment vertical="center" wrapText="1" shrinkToFit="1"/>
    </xf>
    <xf numFmtId="167" fontId="13" fillId="0" borderId="1" xfId="0" applyNumberFormat="1" applyFont="1" applyBorder="1" applyAlignment="1">
      <alignment vertical="center"/>
    </xf>
    <xf numFmtId="167" fontId="0" fillId="4" borderId="1" xfId="0" applyNumberFormat="1" applyFill="1" applyBorder="1" applyAlignment="1" applyProtection="1">
      <alignment vertical="center"/>
      <protection locked="0"/>
    </xf>
    <xf numFmtId="167" fontId="0" fillId="4" borderId="1" xfId="0" applyNumberFormat="1" applyFill="1" applyBorder="1" applyAlignment="1">
      <alignment vertical="center"/>
    </xf>
    <xf numFmtId="0" fontId="3" fillId="0" borderId="3" xfId="2" applyFont="1" applyBorder="1" applyAlignment="1">
      <alignment vertical="center" wrapText="1" shrinkToFit="1"/>
    </xf>
  </cellXfs>
  <cellStyles count="4">
    <cellStyle name="Normální" xfId="0" builtinId="0"/>
    <cellStyle name="normální_ČDChoceň_nab" xfId="3" xr:uid="{D5116C97-825D-492B-AD94-EDC216F0A7C7}"/>
    <cellStyle name="normální_FN-ORL_rozp" xfId="1" xr:uid="{927B3F31-3DA7-46AC-BE7C-57847267A6AC}"/>
    <cellStyle name="normální_vitkov_KASTT_nab2" xfId="2" xr:uid="{1FCC2855-9921-4200-BEEF-D7FA5F86AD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6ABBC-9CF5-4314-A061-444CFA240F0F}">
  <sheetPr>
    <pageSetUpPr fitToPage="1"/>
  </sheetPr>
  <dimension ref="A1:J75"/>
  <sheetViews>
    <sheetView tabSelected="1" zoomScale="85" zoomScaleNormal="85" zoomScalePageLayoutView="55" workbookViewId="0">
      <selection activeCell="O21" sqref="O21"/>
    </sheetView>
  </sheetViews>
  <sheetFormatPr defaultColWidth="9.08984375" defaultRowHeight="12.5" x14ac:dyDescent="0.25"/>
  <cols>
    <col min="1" max="1" width="16.08984375" style="1" customWidth="1"/>
    <col min="2" max="2" width="6.6328125" style="1" customWidth="1"/>
    <col min="3" max="3" width="10.36328125" style="1" customWidth="1"/>
    <col min="4" max="4" width="88.81640625" style="1" customWidth="1"/>
    <col min="5" max="5" width="15.6328125" style="1" hidden="1" customWidth="1"/>
    <col min="6" max="6" width="15.453125" style="1" bestFit="1" customWidth="1"/>
    <col min="7" max="7" width="28.36328125" style="1" bestFit="1" customWidth="1"/>
    <col min="8" max="8" width="9.08984375" style="1"/>
    <col min="9" max="9" width="13.08984375" style="1" bestFit="1" customWidth="1"/>
    <col min="10" max="10" width="11" style="1" bestFit="1" customWidth="1"/>
    <col min="11" max="16384" width="9.08984375" style="1"/>
  </cols>
  <sheetData>
    <row r="1" spans="1:7" ht="24" customHeight="1" x14ac:dyDescent="0.25">
      <c r="A1" s="50" t="s">
        <v>97</v>
      </c>
    </row>
    <row r="2" spans="1:7" s="3" customFormat="1" ht="16.5" customHeight="1" x14ac:dyDescent="0.25">
      <c r="A2" s="2" t="s">
        <v>26</v>
      </c>
      <c r="B2" s="2" t="s">
        <v>27</v>
      </c>
      <c r="C2" s="2" t="s">
        <v>28</v>
      </c>
      <c r="D2" s="2" t="s">
        <v>29</v>
      </c>
      <c r="E2" s="2" t="s">
        <v>30</v>
      </c>
      <c r="F2" s="2" t="s">
        <v>32</v>
      </c>
      <c r="G2" s="2" t="s">
        <v>31</v>
      </c>
    </row>
    <row r="3" spans="1:7" ht="17.25" customHeight="1" x14ac:dyDescent="0.25">
      <c r="A3" s="21"/>
      <c r="B3" s="22"/>
      <c r="C3" s="21"/>
      <c r="D3" s="51" t="s">
        <v>1</v>
      </c>
      <c r="E3" s="52"/>
      <c r="F3" s="53"/>
      <c r="G3" s="54">
        <f>SUM(G4:G6)</f>
        <v>0</v>
      </c>
    </row>
    <row r="4" spans="1:7" x14ac:dyDescent="0.25">
      <c r="A4" s="20" t="s">
        <v>35</v>
      </c>
      <c r="B4" s="5">
        <v>37</v>
      </c>
      <c r="C4" s="5" t="s">
        <v>0</v>
      </c>
      <c r="D4" s="4" t="s">
        <v>75</v>
      </c>
      <c r="E4" s="5" t="s">
        <v>34</v>
      </c>
      <c r="F4" s="61">
        <v>0</v>
      </c>
      <c r="G4" s="35">
        <f t="shared" ref="G4" si="0">B4*F4</f>
        <v>0</v>
      </c>
    </row>
    <row r="5" spans="1:7" x14ac:dyDescent="0.25">
      <c r="A5" s="8" t="s">
        <v>38</v>
      </c>
      <c r="B5" s="5">
        <v>25</v>
      </c>
      <c r="C5" s="5" t="s">
        <v>0</v>
      </c>
      <c r="D5" s="4" t="s">
        <v>76</v>
      </c>
      <c r="E5" s="5" t="s">
        <v>34</v>
      </c>
      <c r="F5" s="62">
        <v>0</v>
      </c>
      <c r="G5" s="35">
        <f>B5*F5</f>
        <v>0</v>
      </c>
    </row>
    <row r="6" spans="1:7" x14ac:dyDescent="0.25">
      <c r="A6" s="20" t="s">
        <v>39</v>
      </c>
      <c r="B6" s="5">
        <v>15</v>
      </c>
      <c r="C6" s="5" t="s">
        <v>0</v>
      </c>
      <c r="D6" s="4" t="s">
        <v>77</v>
      </c>
      <c r="E6" s="5" t="s">
        <v>34</v>
      </c>
      <c r="F6" s="62">
        <v>0</v>
      </c>
      <c r="G6" s="35">
        <f>B6*F6</f>
        <v>0</v>
      </c>
    </row>
    <row r="7" spans="1:7" x14ac:dyDescent="0.25">
      <c r="A7" s="20"/>
      <c r="B7" s="5"/>
      <c r="C7" s="6"/>
      <c r="D7" s="11"/>
      <c r="E7" s="6"/>
      <c r="F7" s="35"/>
      <c r="G7" s="35"/>
    </row>
    <row r="8" spans="1:7" ht="17.25" customHeight="1" x14ac:dyDescent="0.25">
      <c r="A8" s="23"/>
      <c r="B8" s="22"/>
      <c r="C8" s="21"/>
      <c r="D8" s="51" t="s">
        <v>2</v>
      </c>
      <c r="E8" s="52"/>
      <c r="F8" s="55"/>
      <c r="G8" s="54">
        <f>SUM(G10+G11)</f>
        <v>0</v>
      </c>
    </row>
    <row r="9" spans="1:7" ht="16.5" customHeight="1" x14ac:dyDescent="0.25">
      <c r="A9" s="49"/>
      <c r="B9" s="40"/>
      <c r="C9" s="49"/>
      <c r="D9" s="41" t="s">
        <v>73</v>
      </c>
      <c r="E9" s="49"/>
      <c r="F9" s="42"/>
      <c r="G9" s="43"/>
    </row>
    <row r="10" spans="1:7" ht="44" customHeight="1" x14ac:dyDescent="0.25">
      <c r="A10" s="20" t="s">
        <v>37</v>
      </c>
      <c r="B10" s="5">
        <v>1</v>
      </c>
      <c r="C10" s="6" t="s">
        <v>0</v>
      </c>
      <c r="D10" s="9" t="s">
        <v>91</v>
      </c>
      <c r="E10" s="5" t="s">
        <v>34</v>
      </c>
      <c r="F10" s="62">
        <v>0</v>
      </c>
      <c r="G10" s="35">
        <f>B10*F10</f>
        <v>0</v>
      </c>
    </row>
    <row r="11" spans="1:7" x14ac:dyDescent="0.25">
      <c r="A11" s="20" t="s">
        <v>40</v>
      </c>
      <c r="B11" s="5">
        <v>15</v>
      </c>
      <c r="C11" s="5" t="s">
        <v>0</v>
      </c>
      <c r="D11" s="4" t="s">
        <v>94</v>
      </c>
      <c r="E11" s="5" t="s">
        <v>34</v>
      </c>
      <c r="F11" s="62">
        <v>0</v>
      </c>
      <c r="G11" s="35">
        <f>B11*F11</f>
        <v>0</v>
      </c>
    </row>
    <row r="12" spans="1:7" x14ac:dyDescent="0.25">
      <c r="A12" s="10"/>
      <c r="B12" s="5"/>
      <c r="C12" s="6"/>
      <c r="D12" s="11"/>
      <c r="E12" s="6"/>
      <c r="F12" s="35"/>
      <c r="G12" s="35"/>
    </row>
    <row r="13" spans="1:7" ht="17.25" customHeight="1" x14ac:dyDescent="0.25">
      <c r="A13" s="21"/>
      <c r="B13" s="22"/>
      <c r="C13" s="21"/>
      <c r="D13" s="51" t="s">
        <v>3</v>
      </c>
      <c r="E13" s="52"/>
      <c r="F13" s="55"/>
      <c r="G13" s="54">
        <f>SUM(G14,G18)</f>
        <v>0</v>
      </c>
    </row>
    <row r="14" spans="1:7" ht="16.5" customHeight="1" x14ac:dyDescent="0.25">
      <c r="A14" s="49"/>
      <c r="B14" s="40"/>
      <c r="C14" s="49"/>
      <c r="D14" s="41" t="s">
        <v>78</v>
      </c>
      <c r="E14" s="49"/>
      <c r="F14" s="42"/>
      <c r="G14" s="43">
        <f>SUM(G15:G16)</f>
        <v>0</v>
      </c>
    </row>
    <row r="15" spans="1:7" ht="25" x14ac:dyDescent="0.25">
      <c r="A15" s="20" t="s">
        <v>41</v>
      </c>
      <c r="B15" s="5">
        <v>1</v>
      </c>
      <c r="C15" s="6" t="s">
        <v>4</v>
      </c>
      <c r="D15" s="9" t="s">
        <v>92</v>
      </c>
      <c r="E15" s="5" t="s">
        <v>34</v>
      </c>
      <c r="F15" s="62">
        <v>0</v>
      </c>
      <c r="G15" s="35">
        <f>B15*F15</f>
        <v>0</v>
      </c>
    </row>
    <row r="16" spans="1:7" x14ac:dyDescent="0.25">
      <c r="A16" s="20" t="s">
        <v>42</v>
      </c>
      <c r="B16" s="5">
        <v>1</v>
      </c>
      <c r="C16" s="6" t="s">
        <v>4</v>
      </c>
      <c r="D16" s="9" t="s">
        <v>43</v>
      </c>
      <c r="E16" s="5" t="s">
        <v>34</v>
      </c>
      <c r="F16" s="62">
        <v>0</v>
      </c>
      <c r="G16" s="35">
        <f t="shared" ref="G16:G36" si="1">B16*F16</f>
        <v>0</v>
      </c>
    </row>
    <row r="17" spans="1:7" x14ac:dyDescent="0.25">
      <c r="A17" s="20"/>
      <c r="B17" s="5"/>
      <c r="C17" s="6"/>
      <c r="D17" s="9"/>
      <c r="E17" s="5"/>
      <c r="F17" s="35"/>
      <c r="G17" s="35"/>
    </row>
    <row r="18" spans="1:7" ht="16.5" customHeight="1" x14ac:dyDescent="0.25">
      <c r="A18" s="49"/>
      <c r="B18" s="40"/>
      <c r="C18" s="49"/>
      <c r="D18" s="41" t="s">
        <v>79</v>
      </c>
      <c r="E18" s="49"/>
      <c r="F18" s="42"/>
      <c r="G18" s="43">
        <f>SUM(G19:G20)</f>
        <v>0</v>
      </c>
    </row>
    <row r="19" spans="1:7" ht="25" x14ac:dyDescent="0.25">
      <c r="A19" s="20" t="s">
        <v>44</v>
      </c>
      <c r="B19" s="5">
        <v>14</v>
      </c>
      <c r="C19" s="5" t="s">
        <v>0</v>
      </c>
      <c r="D19" s="9" t="s">
        <v>93</v>
      </c>
      <c r="E19" s="5" t="s">
        <v>34</v>
      </c>
      <c r="F19" s="62">
        <v>0</v>
      </c>
      <c r="G19" s="35">
        <f>B19*F19</f>
        <v>0</v>
      </c>
    </row>
    <row r="20" spans="1:7" x14ac:dyDescent="0.25">
      <c r="A20" s="20" t="s">
        <v>36</v>
      </c>
      <c r="B20" s="5">
        <v>14</v>
      </c>
      <c r="C20" s="6" t="s">
        <v>4</v>
      </c>
      <c r="D20" s="9" t="s">
        <v>43</v>
      </c>
      <c r="E20" s="5" t="s">
        <v>34</v>
      </c>
      <c r="F20" s="62">
        <v>0</v>
      </c>
      <c r="G20" s="35">
        <f>B20*F20</f>
        <v>0</v>
      </c>
    </row>
    <row r="21" spans="1:7" x14ac:dyDescent="0.25">
      <c r="A21" s="20"/>
      <c r="B21" s="5"/>
      <c r="C21" s="5"/>
      <c r="D21" s="9"/>
      <c r="E21" s="5"/>
      <c r="F21" s="35"/>
      <c r="G21" s="35"/>
    </row>
    <row r="22" spans="1:7" ht="17.25" customHeight="1" x14ac:dyDescent="0.25">
      <c r="A22" s="21"/>
      <c r="B22" s="22"/>
      <c r="C22" s="21"/>
      <c r="D22" s="51" t="s">
        <v>5</v>
      </c>
      <c r="E22" s="52"/>
      <c r="F22" s="55"/>
      <c r="G22" s="54">
        <f>SUM(G23,G26,G35)</f>
        <v>0</v>
      </c>
    </row>
    <row r="23" spans="1:7" ht="15.5" x14ac:dyDescent="0.25">
      <c r="A23" s="47"/>
      <c r="B23" s="44"/>
      <c r="C23" s="48"/>
      <c r="D23" s="41" t="s">
        <v>6</v>
      </c>
      <c r="E23" s="46"/>
      <c r="F23" s="42"/>
      <c r="G23" s="43">
        <f>SUM(G24)</f>
        <v>0</v>
      </c>
    </row>
    <row r="24" spans="1:7" x14ac:dyDescent="0.25">
      <c r="A24" s="20" t="s">
        <v>45</v>
      </c>
      <c r="B24" s="13">
        <v>30</v>
      </c>
      <c r="C24" s="14" t="s">
        <v>0</v>
      </c>
      <c r="D24" s="4" t="s">
        <v>80</v>
      </c>
      <c r="E24" s="5" t="s">
        <v>34</v>
      </c>
      <c r="F24" s="62">
        <v>0</v>
      </c>
      <c r="G24" s="35">
        <f t="shared" ref="G24" si="2">B24*F24</f>
        <v>0</v>
      </c>
    </row>
    <row r="25" spans="1:7" x14ac:dyDescent="0.25">
      <c r="A25" s="12"/>
      <c r="B25" s="13"/>
      <c r="C25" s="14"/>
      <c r="D25" s="4"/>
      <c r="E25" s="15"/>
      <c r="F25" s="35"/>
      <c r="G25" s="35"/>
    </row>
    <row r="26" spans="1:7" ht="15.5" x14ac:dyDescent="0.25">
      <c r="A26" s="39"/>
      <c r="B26" s="40"/>
      <c r="C26" s="39"/>
      <c r="D26" s="41" t="s">
        <v>7</v>
      </c>
      <c r="E26" s="39"/>
      <c r="F26" s="42"/>
      <c r="G26" s="43">
        <f>SUM(G27:G33)</f>
        <v>0</v>
      </c>
    </row>
    <row r="27" spans="1:7" x14ac:dyDescent="0.25">
      <c r="A27" s="20" t="s">
        <v>46</v>
      </c>
      <c r="B27" s="5">
        <v>125</v>
      </c>
      <c r="C27" s="6" t="s">
        <v>8</v>
      </c>
      <c r="D27" s="4" t="s">
        <v>70</v>
      </c>
      <c r="E27" s="5" t="s">
        <v>34</v>
      </c>
      <c r="F27" s="62">
        <v>0</v>
      </c>
      <c r="G27" s="35">
        <f t="shared" si="1"/>
        <v>0</v>
      </c>
    </row>
    <row r="28" spans="1:7" x14ac:dyDescent="0.25">
      <c r="A28" s="20" t="s">
        <v>47</v>
      </c>
      <c r="B28" s="5">
        <v>662</v>
      </c>
      <c r="C28" s="6" t="s">
        <v>8</v>
      </c>
      <c r="D28" s="4" t="s">
        <v>90</v>
      </c>
      <c r="E28" s="5" t="s">
        <v>34</v>
      </c>
      <c r="F28" s="62">
        <v>0</v>
      </c>
      <c r="G28" s="35">
        <f t="shared" si="1"/>
        <v>0</v>
      </c>
    </row>
    <row r="29" spans="1:7" ht="14.5" x14ac:dyDescent="0.25">
      <c r="A29" s="20" t="s">
        <v>48</v>
      </c>
      <c r="B29" s="5">
        <v>15</v>
      </c>
      <c r="C29" s="5" t="s">
        <v>8</v>
      </c>
      <c r="D29" s="7" t="s">
        <v>81</v>
      </c>
      <c r="E29" s="5" t="s">
        <v>34</v>
      </c>
      <c r="F29" s="62">
        <v>0</v>
      </c>
      <c r="G29" s="35">
        <f t="shared" si="1"/>
        <v>0</v>
      </c>
    </row>
    <row r="30" spans="1:7" ht="14.5" x14ac:dyDescent="0.25">
      <c r="A30" s="20" t="s">
        <v>49</v>
      </c>
      <c r="B30" s="5">
        <v>35</v>
      </c>
      <c r="C30" s="5" t="s">
        <v>8</v>
      </c>
      <c r="D30" s="7" t="s">
        <v>82</v>
      </c>
      <c r="E30" s="5" t="s">
        <v>34</v>
      </c>
      <c r="F30" s="62">
        <v>0</v>
      </c>
      <c r="G30" s="35">
        <f t="shared" ref="G30" si="3">B30*F30</f>
        <v>0</v>
      </c>
    </row>
    <row r="31" spans="1:7" x14ac:dyDescent="0.25">
      <c r="A31" s="20" t="s">
        <v>50</v>
      </c>
      <c r="B31" s="5">
        <v>45</v>
      </c>
      <c r="C31" s="5" t="s">
        <v>8</v>
      </c>
      <c r="D31" s="4" t="s">
        <v>83</v>
      </c>
      <c r="E31" s="5" t="s">
        <v>34</v>
      </c>
      <c r="F31" s="62">
        <v>0</v>
      </c>
      <c r="G31" s="35">
        <f t="shared" ref="G31" si="4">B31*F31</f>
        <v>0</v>
      </c>
    </row>
    <row r="32" spans="1:7" x14ac:dyDescent="0.25">
      <c r="A32" s="20" t="s">
        <v>51</v>
      </c>
      <c r="B32" s="5">
        <v>45</v>
      </c>
      <c r="C32" s="6" t="s">
        <v>8</v>
      </c>
      <c r="D32" s="4" t="s">
        <v>9</v>
      </c>
      <c r="E32" s="5" t="s">
        <v>34</v>
      </c>
      <c r="F32" s="62">
        <v>0</v>
      </c>
      <c r="G32" s="35">
        <f t="shared" si="1"/>
        <v>0</v>
      </c>
    </row>
    <row r="33" spans="1:7" x14ac:dyDescent="0.25">
      <c r="A33" s="20" t="s">
        <v>52</v>
      </c>
      <c r="B33" s="5">
        <v>1</v>
      </c>
      <c r="C33" s="5" t="s">
        <v>4</v>
      </c>
      <c r="D33" s="7" t="s">
        <v>10</v>
      </c>
      <c r="E33" s="5" t="s">
        <v>34</v>
      </c>
      <c r="F33" s="62">
        <v>0</v>
      </c>
      <c r="G33" s="35">
        <f t="shared" si="1"/>
        <v>0</v>
      </c>
    </row>
    <row r="34" spans="1:7" x14ac:dyDescent="0.25">
      <c r="A34" s="4"/>
      <c r="B34" s="5"/>
      <c r="C34" s="5"/>
      <c r="D34" s="4"/>
      <c r="E34" s="15"/>
      <c r="F34" s="35"/>
      <c r="G34" s="35"/>
    </row>
    <row r="35" spans="1:7" ht="15.5" x14ac:dyDescent="0.25">
      <c r="A35" s="39"/>
      <c r="B35" s="40"/>
      <c r="C35" s="40"/>
      <c r="D35" s="41" t="s">
        <v>11</v>
      </c>
      <c r="E35" s="46"/>
      <c r="F35" s="42"/>
      <c r="G35" s="43">
        <f>SUM(G36:G38)</f>
        <v>0</v>
      </c>
    </row>
    <row r="36" spans="1:7" x14ac:dyDescent="0.25">
      <c r="A36" s="20" t="s">
        <v>53</v>
      </c>
      <c r="B36" s="5">
        <v>80</v>
      </c>
      <c r="C36" s="5" t="s">
        <v>8</v>
      </c>
      <c r="D36" s="4" t="s">
        <v>71</v>
      </c>
      <c r="E36" s="5" t="s">
        <v>34</v>
      </c>
      <c r="F36" s="62">
        <v>0</v>
      </c>
      <c r="G36" s="35">
        <f t="shared" si="1"/>
        <v>0</v>
      </c>
    </row>
    <row r="37" spans="1:7" x14ac:dyDescent="0.25">
      <c r="A37" s="20" t="s">
        <v>54</v>
      </c>
      <c r="B37" s="5">
        <v>126</v>
      </c>
      <c r="C37" s="6" t="s">
        <v>8</v>
      </c>
      <c r="D37" s="4" t="s">
        <v>84</v>
      </c>
      <c r="E37" s="5" t="s">
        <v>34</v>
      </c>
      <c r="F37" s="62">
        <v>0</v>
      </c>
      <c r="G37" s="35">
        <f t="shared" ref="G37:G66" si="5">B37*F37</f>
        <v>0</v>
      </c>
    </row>
    <row r="38" spans="1:7" x14ac:dyDescent="0.25">
      <c r="A38" s="20" t="s">
        <v>74</v>
      </c>
      <c r="B38" s="5">
        <v>1</v>
      </c>
      <c r="C38" s="5" t="s">
        <v>4</v>
      </c>
      <c r="D38" s="7" t="s">
        <v>12</v>
      </c>
      <c r="E38" s="5" t="s">
        <v>34</v>
      </c>
      <c r="F38" s="62">
        <v>0</v>
      </c>
      <c r="G38" s="35">
        <f t="shared" si="5"/>
        <v>0</v>
      </c>
    </row>
    <row r="39" spans="1:7" x14ac:dyDescent="0.25">
      <c r="A39" s="20"/>
      <c r="B39" s="5"/>
      <c r="C39" s="5"/>
      <c r="D39" s="7"/>
      <c r="E39" s="5"/>
      <c r="F39" s="35"/>
      <c r="G39" s="35"/>
    </row>
    <row r="40" spans="1:7" ht="17.25" customHeight="1" x14ac:dyDescent="0.25">
      <c r="A40" s="24"/>
      <c r="B40" s="22"/>
      <c r="C40" s="22"/>
      <c r="D40" s="51" t="s">
        <v>13</v>
      </c>
      <c r="E40" s="56"/>
      <c r="F40" s="55"/>
      <c r="G40" s="54">
        <f>SUM(G41,G45,G48,G52)</f>
        <v>0</v>
      </c>
    </row>
    <row r="41" spans="1:7" ht="15.5" x14ac:dyDescent="0.25">
      <c r="A41" s="39"/>
      <c r="B41" s="40"/>
      <c r="C41" s="39"/>
      <c r="D41" s="41" t="s">
        <v>14</v>
      </c>
      <c r="E41" s="39"/>
      <c r="F41" s="42"/>
      <c r="G41" s="43">
        <f>SUM(G42:G43)</f>
        <v>0</v>
      </c>
    </row>
    <row r="42" spans="1:7" x14ac:dyDescent="0.25">
      <c r="A42" s="20" t="s">
        <v>55</v>
      </c>
      <c r="B42" s="5">
        <v>107</v>
      </c>
      <c r="C42" s="5" t="s">
        <v>4</v>
      </c>
      <c r="D42" s="7" t="s">
        <v>86</v>
      </c>
      <c r="E42" s="5" t="s">
        <v>34</v>
      </c>
      <c r="F42" s="62">
        <v>0</v>
      </c>
      <c r="G42" s="35">
        <f t="shared" si="5"/>
        <v>0</v>
      </c>
    </row>
    <row r="43" spans="1:7" x14ac:dyDescent="0.25">
      <c r="A43" s="20" t="s">
        <v>56</v>
      </c>
      <c r="B43" s="16">
        <v>15</v>
      </c>
      <c r="C43" s="5" t="s">
        <v>4</v>
      </c>
      <c r="D43" s="7" t="s">
        <v>87</v>
      </c>
      <c r="E43" s="5" t="s">
        <v>34</v>
      </c>
      <c r="F43" s="62">
        <v>0</v>
      </c>
      <c r="G43" s="35">
        <f t="shared" si="5"/>
        <v>0</v>
      </c>
    </row>
    <row r="44" spans="1:7" x14ac:dyDescent="0.25">
      <c r="A44" s="20"/>
      <c r="B44" s="16"/>
      <c r="C44" s="5"/>
      <c r="D44" s="7"/>
      <c r="E44" s="5"/>
      <c r="F44" s="35"/>
      <c r="G44" s="35"/>
    </row>
    <row r="45" spans="1:7" ht="15.5" x14ac:dyDescent="0.25">
      <c r="A45" s="39"/>
      <c r="B45" s="40"/>
      <c r="C45" s="39"/>
      <c r="D45" s="41" t="s">
        <v>15</v>
      </c>
      <c r="E45" s="39"/>
      <c r="F45" s="42"/>
      <c r="G45" s="43">
        <f>SUM(G46)</f>
        <v>0</v>
      </c>
    </row>
    <row r="46" spans="1:7" x14ac:dyDescent="0.25">
      <c r="A46" s="20" t="s">
        <v>57</v>
      </c>
      <c r="B46" s="5">
        <v>15</v>
      </c>
      <c r="C46" s="5" t="s">
        <v>4</v>
      </c>
      <c r="D46" s="4" t="s">
        <v>85</v>
      </c>
      <c r="E46" s="5" t="s">
        <v>34</v>
      </c>
      <c r="F46" s="62">
        <v>0</v>
      </c>
      <c r="G46" s="35">
        <f t="shared" si="5"/>
        <v>0</v>
      </c>
    </row>
    <row r="47" spans="1:7" x14ac:dyDescent="0.25">
      <c r="A47" s="20"/>
      <c r="B47" s="5"/>
      <c r="C47" s="5"/>
      <c r="D47" s="7"/>
      <c r="E47" s="5"/>
      <c r="F47" s="35"/>
      <c r="G47" s="35"/>
    </row>
    <row r="48" spans="1:7" ht="15.5" x14ac:dyDescent="0.25">
      <c r="A48" s="40"/>
      <c r="B48" s="40"/>
      <c r="C48" s="40"/>
      <c r="D48" s="41" t="s">
        <v>7</v>
      </c>
      <c r="E48" s="39"/>
      <c r="F48" s="42"/>
      <c r="G48" s="43">
        <f>SUM(G49:G50)</f>
        <v>0</v>
      </c>
    </row>
    <row r="49" spans="1:7" x14ac:dyDescent="0.25">
      <c r="A49" s="20" t="s">
        <v>58</v>
      </c>
      <c r="B49" s="5">
        <v>882</v>
      </c>
      <c r="C49" s="5" t="s">
        <v>8</v>
      </c>
      <c r="D49" s="4" t="s">
        <v>16</v>
      </c>
      <c r="E49" s="5" t="s">
        <v>34</v>
      </c>
      <c r="F49" s="62">
        <v>0</v>
      </c>
      <c r="G49" s="35">
        <f t="shared" si="5"/>
        <v>0</v>
      </c>
    </row>
    <row r="50" spans="1:7" x14ac:dyDescent="0.25">
      <c r="A50" s="20" t="s">
        <v>59</v>
      </c>
      <c r="B50" s="5">
        <v>178</v>
      </c>
      <c r="C50" s="5" t="s">
        <v>0</v>
      </c>
      <c r="D50" s="7" t="s">
        <v>72</v>
      </c>
      <c r="E50" s="5" t="s">
        <v>34</v>
      </c>
      <c r="F50" s="62">
        <v>0</v>
      </c>
      <c r="G50" s="35">
        <f t="shared" ref="G50" si="6">B50*F50</f>
        <v>0</v>
      </c>
    </row>
    <row r="51" spans="1:7" x14ac:dyDescent="0.25">
      <c r="A51" s="5"/>
      <c r="B51" s="5"/>
      <c r="C51" s="5"/>
      <c r="D51" s="7"/>
      <c r="E51" s="5"/>
      <c r="F51" s="35"/>
      <c r="G51" s="35"/>
    </row>
    <row r="52" spans="1:7" ht="15.5" x14ac:dyDescent="0.25">
      <c r="A52" s="40"/>
      <c r="B52" s="40"/>
      <c r="C52" s="40"/>
      <c r="D52" s="41" t="s">
        <v>11</v>
      </c>
      <c r="E52" s="39"/>
      <c r="F52" s="42"/>
      <c r="G52" s="43">
        <f>SUM(G53:G54)</f>
        <v>0</v>
      </c>
    </row>
    <row r="53" spans="1:7" x14ac:dyDescent="0.25">
      <c r="A53" s="20" t="s">
        <v>60</v>
      </c>
      <c r="B53" s="5">
        <v>80</v>
      </c>
      <c r="C53" s="5" t="s">
        <v>8</v>
      </c>
      <c r="D53" s="4" t="s">
        <v>17</v>
      </c>
      <c r="E53" s="5" t="s">
        <v>34</v>
      </c>
      <c r="F53" s="62">
        <v>0</v>
      </c>
      <c r="G53" s="35">
        <f t="shared" si="5"/>
        <v>0</v>
      </c>
    </row>
    <row r="54" spans="1:7" x14ac:dyDescent="0.25">
      <c r="A54" s="20" t="s">
        <v>61</v>
      </c>
      <c r="B54" s="5">
        <v>126</v>
      </c>
      <c r="C54" s="5" t="s">
        <v>8</v>
      </c>
      <c r="D54" s="4" t="s">
        <v>18</v>
      </c>
      <c r="E54" s="5" t="s">
        <v>34</v>
      </c>
      <c r="F54" s="62">
        <v>0</v>
      </c>
      <c r="G54" s="35">
        <f t="shared" si="5"/>
        <v>0</v>
      </c>
    </row>
    <row r="55" spans="1:7" x14ac:dyDescent="0.25">
      <c r="A55" s="4"/>
      <c r="B55" s="5"/>
      <c r="C55" s="5"/>
      <c r="D55" s="4"/>
      <c r="E55" s="5"/>
      <c r="F55" s="35"/>
      <c r="G55" s="35"/>
    </row>
    <row r="56" spans="1:7" ht="17.25" customHeight="1" x14ac:dyDescent="0.25">
      <c r="A56" s="24"/>
      <c r="B56" s="22"/>
      <c r="C56" s="22"/>
      <c r="D56" s="51" t="s">
        <v>19</v>
      </c>
      <c r="E56" s="53"/>
      <c r="F56" s="55"/>
      <c r="G56" s="54">
        <f>SUM(G57,G63)</f>
        <v>0</v>
      </c>
    </row>
    <row r="57" spans="1:7" ht="15.5" x14ac:dyDescent="0.25">
      <c r="A57" s="39"/>
      <c r="B57" s="40"/>
      <c r="C57" s="40"/>
      <c r="D57" s="41" t="s">
        <v>20</v>
      </c>
      <c r="E57" s="39"/>
      <c r="F57" s="42"/>
      <c r="G57" s="43">
        <f>SUM(G58:G61)</f>
        <v>0</v>
      </c>
    </row>
    <row r="58" spans="1:7" x14ac:dyDescent="0.25">
      <c r="A58" s="20" t="s">
        <v>62</v>
      </c>
      <c r="B58" s="13">
        <v>1</v>
      </c>
      <c r="C58" s="6" t="s">
        <v>4</v>
      </c>
      <c r="D58" s="7" t="s">
        <v>88</v>
      </c>
      <c r="E58" s="5" t="s">
        <v>34</v>
      </c>
      <c r="F58" s="62">
        <v>0</v>
      </c>
      <c r="G58" s="35">
        <f t="shared" si="5"/>
        <v>0</v>
      </c>
    </row>
    <row r="59" spans="1:7" x14ac:dyDescent="0.25">
      <c r="A59" s="20" t="s">
        <v>63</v>
      </c>
      <c r="B59" s="13">
        <v>15</v>
      </c>
      <c r="C59" s="17" t="s">
        <v>4</v>
      </c>
      <c r="D59" s="7" t="s">
        <v>89</v>
      </c>
      <c r="E59" s="5" t="s">
        <v>34</v>
      </c>
      <c r="F59" s="62">
        <v>0</v>
      </c>
      <c r="G59" s="35">
        <f t="shared" si="5"/>
        <v>0</v>
      </c>
    </row>
    <row r="60" spans="1:7" x14ac:dyDescent="0.25">
      <c r="A60" s="20" t="s">
        <v>64</v>
      </c>
      <c r="B60" s="13">
        <v>1</v>
      </c>
      <c r="C60" s="25" t="s">
        <v>4</v>
      </c>
      <c r="D60" s="4" t="s">
        <v>95</v>
      </c>
      <c r="E60" s="5" t="s">
        <v>34</v>
      </c>
      <c r="F60" s="62">
        <v>0</v>
      </c>
      <c r="G60" s="35">
        <f>B60*F60</f>
        <v>0</v>
      </c>
    </row>
    <row r="61" spans="1:7" x14ac:dyDescent="0.25">
      <c r="A61" s="20" t="s">
        <v>65</v>
      </c>
      <c r="B61" s="13">
        <v>1</v>
      </c>
      <c r="C61" s="25" t="s">
        <v>4</v>
      </c>
      <c r="D61" s="4" t="s">
        <v>96</v>
      </c>
      <c r="E61" s="5" t="s">
        <v>34</v>
      </c>
      <c r="F61" s="62">
        <v>0</v>
      </c>
      <c r="G61" s="35">
        <f t="shared" ref="G61" si="7">B61*F61</f>
        <v>0</v>
      </c>
    </row>
    <row r="62" spans="1:7" x14ac:dyDescent="0.25">
      <c r="A62" s="20"/>
      <c r="B62" s="13"/>
      <c r="C62" s="25"/>
      <c r="D62" s="4"/>
      <c r="E62" s="5"/>
      <c r="F62" s="35"/>
      <c r="G62" s="35"/>
    </row>
    <row r="63" spans="1:7" ht="15.5" x14ac:dyDescent="0.25">
      <c r="A63" s="39"/>
      <c r="B63" s="44"/>
      <c r="C63" s="45"/>
      <c r="D63" s="41" t="s">
        <v>21</v>
      </c>
      <c r="E63" s="46"/>
      <c r="F63" s="42"/>
      <c r="G63" s="43">
        <f>SUM(G64:G66)</f>
        <v>0</v>
      </c>
    </row>
    <row r="64" spans="1:7" x14ac:dyDescent="0.25">
      <c r="A64" s="20" t="s">
        <v>66</v>
      </c>
      <c r="B64" s="13">
        <v>1</v>
      </c>
      <c r="C64" s="17" t="s">
        <v>4</v>
      </c>
      <c r="D64" s="18" t="s">
        <v>22</v>
      </c>
      <c r="E64" s="5" t="s">
        <v>34</v>
      </c>
      <c r="F64" s="62">
        <v>0</v>
      </c>
      <c r="G64" s="35">
        <f t="shared" si="5"/>
        <v>0</v>
      </c>
    </row>
    <row r="65" spans="1:10" x14ac:dyDescent="0.25">
      <c r="A65" s="20" t="s">
        <v>67</v>
      </c>
      <c r="B65" s="13">
        <v>1</v>
      </c>
      <c r="C65" s="17" t="s">
        <v>4</v>
      </c>
      <c r="D65" s="18" t="s">
        <v>23</v>
      </c>
      <c r="E65" s="5" t="s">
        <v>34</v>
      </c>
      <c r="F65" s="62">
        <v>0</v>
      </c>
      <c r="G65" s="35">
        <f t="shared" si="5"/>
        <v>0</v>
      </c>
    </row>
    <row r="66" spans="1:10" x14ac:dyDescent="0.25">
      <c r="A66" s="20" t="s">
        <v>68</v>
      </c>
      <c r="B66" s="13">
        <v>1</v>
      </c>
      <c r="C66" s="17" t="s">
        <v>4</v>
      </c>
      <c r="D66" s="18" t="s">
        <v>24</v>
      </c>
      <c r="E66" s="5" t="s">
        <v>34</v>
      </c>
      <c r="F66" s="62">
        <v>0</v>
      </c>
      <c r="G66" s="35">
        <f t="shared" si="5"/>
        <v>0</v>
      </c>
    </row>
    <row r="67" spans="1:10" x14ac:dyDescent="0.25">
      <c r="A67" s="20" t="s">
        <v>69</v>
      </c>
      <c r="B67" s="13">
        <v>1</v>
      </c>
      <c r="C67" s="19" t="s">
        <v>4</v>
      </c>
      <c r="D67" s="18" t="s">
        <v>25</v>
      </c>
      <c r="E67" s="5" t="s">
        <v>34</v>
      </c>
      <c r="F67" s="62">
        <v>0</v>
      </c>
      <c r="G67" s="35">
        <f>B67*F67</f>
        <v>0</v>
      </c>
    </row>
    <row r="68" spans="1:10" ht="78" customHeight="1" thickBot="1" x14ac:dyDescent="0.3">
      <c r="A68" s="31"/>
      <c r="B68" s="32"/>
      <c r="C68" s="33"/>
      <c r="D68" s="63" t="s">
        <v>98</v>
      </c>
      <c r="E68" s="34"/>
      <c r="F68" s="36"/>
      <c r="G68" s="36"/>
      <c r="I68" s="38"/>
      <c r="J68" s="38"/>
    </row>
    <row r="69" spans="1:10" ht="13" thickTop="1" x14ac:dyDescent="0.25">
      <c r="A69" s="26"/>
      <c r="B69" s="27"/>
      <c r="C69" s="28"/>
      <c r="D69" s="29"/>
      <c r="E69" s="30"/>
      <c r="F69" s="37"/>
      <c r="G69" s="37"/>
    </row>
    <row r="70" spans="1:10" ht="22.5" x14ac:dyDescent="0.25">
      <c r="A70" s="4"/>
      <c r="B70" s="13"/>
      <c r="C70" s="19"/>
      <c r="D70" s="59" t="s">
        <v>33</v>
      </c>
      <c r="E70" s="57"/>
      <c r="F70" s="58"/>
      <c r="G70" s="60">
        <f>SUM(G3,G8,G13,G22,G40,G56)</f>
        <v>0</v>
      </c>
      <c r="I70" s="38"/>
      <c r="J70" s="38"/>
    </row>
    <row r="71" spans="1:10" x14ac:dyDescent="0.25">
      <c r="A71" s="4"/>
      <c r="B71" s="4"/>
      <c r="C71" s="4"/>
      <c r="D71" s="4"/>
      <c r="E71" s="4"/>
      <c r="F71" s="4"/>
      <c r="G71" s="4"/>
      <c r="I71" s="38"/>
    </row>
    <row r="75" spans="1:10" x14ac:dyDescent="0.25">
      <c r="G75" s="38"/>
    </row>
  </sheetData>
  <phoneticPr fontId="6" type="noConversion"/>
  <printOptions horizontalCentered="1"/>
  <pageMargins left="0.43307086614173229" right="0.43307086614173229" top="0.78740157480314965" bottom="0.98425196850393704" header="0.51181102362204722" footer="0.51181102362204722"/>
  <pageSetup paperSize="9" scale="58" fitToHeight="5" orientation="portrait" r:id="rId1"/>
  <headerFooter alignWithMargins="0">
    <oddFooter>&amp;L
ON Náchod Urgentní příjem&amp;CStránka &amp;P z &amp;N&amp;Rlist &amp;P / &amp;N
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D.1.4.4-MaR</vt:lpstr>
      <vt:lpstr>'D.1.4.4-MaR'!Názvy_tisku</vt:lpstr>
      <vt:lpstr>'D.1.4.4-MaR'!Oblast_tisku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Firbas-nb</dc:creator>
  <cp:lastModifiedBy>Mrázek František DiS.</cp:lastModifiedBy>
  <cp:lastPrinted>2023-10-06T09:09:50Z</cp:lastPrinted>
  <dcterms:created xsi:type="dcterms:W3CDTF">2021-07-14T13:47:54Z</dcterms:created>
  <dcterms:modified xsi:type="dcterms:W3CDTF">2023-10-06T14:16:54Z</dcterms:modified>
</cp:coreProperties>
</file>